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blosseveld.sharepoint.com/sites/barbaraschool/Documents/Leerkrachten/Beslissersgroepen/Vakantierooster en studiedagen/26-27/"/>
    </mc:Choice>
  </mc:AlternateContent>
  <xr:revisionPtr revIDLastSave="164" documentId="8_{C3B84951-573F-4DD9-9E34-46CB1539F63E}" xr6:coauthVersionLast="47" xr6:coauthVersionMax="47" xr10:uidLastSave="{9FDA1F45-886A-435F-AED8-616E20399322}"/>
  <bookViews>
    <workbookView xWindow="28680" yWindow="-120" windowWidth="29040" windowHeight="15720" xr2:uid="{00000000-000D-0000-FFFF-FFFF00000000}"/>
  </bookViews>
  <sheets>
    <sheet name="Blad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H11" i="1"/>
  <c r="L4" i="1"/>
  <c r="E8" i="1"/>
  <c r="H46" i="1"/>
  <c r="F30" i="1"/>
  <c r="F29" i="1"/>
  <c r="F28" i="1"/>
  <c r="F27" i="1"/>
  <c r="F26" i="1"/>
  <c r="F37" i="1" s="1"/>
  <c r="E20" i="1"/>
  <c r="E5" i="1"/>
  <c r="E17" i="1"/>
  <c r="E16" i="1" l="1"/>
  <c r="E18" i="1"/>
  <c r="E21" i="1"/>
  <c r="E15" i="1"/>
  <c r="E13" i="1"/>
  <c r="E22" i="1"/>
  <c r="E7" i="1"/>
  <c r="E9" i="1" s="1"/>
  <c r="C38" i="1" s="1"/>
  <c r="E12" i="1"/>
  <c r="E14" i="1"/>
  <c r="E23" i="1" l="1"/>
  <c r="C40" i="1" s="1"/>
  <c r="C42" i="1" s="1"/>
  <c r="C43" i="1" s="1"/>
  <c r="C45" i="1" s="1"/>
  <c r="F46" i="1" s="1"/>
  <c r="J46" i="1" s="1"/>
  <c r="C41" i="1"/>
</calcChain>
</file>

<file path=xl/sharedStrings.xml><?xml version="1.0" encoding="utf-8"?>
<sst xmlns="http://schemas.openxmlformats.org/spreadsheetml/2006/main" count="115" uniqueCount="95">
  <si>
    <t>Vakantierooster &amp; studiedagen De Hoge Akker schooljaar 2026-2027</t>
  </si>
  <si>
    <t xml:space="preserve">Urenberekening, vakanties en vrije dagen </t>
  </si>
  <si>
    <t>uren vrije middag</t>
  </si>
  <si>
    <t>Aantal klokuren per dag</t>
  </si>
  <si>
    <t>uur per dag</t>
  </si>
  <si>
    <t>Aantal klokuren per week</t>
  </si>
  <si>
    <t xml:space="preserve">5x5,166 uur per dag </t>
  </si>
  <si>
    <t>Groepen 1 t/m 8</t>
  </si>
  <si>
    <t>x</t>
  </si>
  <si>
    <t>8.30-12.00 en 12.20-14.00</t>
  </si>
  <si>
    <t>Bijtelling 30-9</t>
  </si>
  <si>
    <t>woensdag</t>
  </si>
  <si>
    <t>Totaal</t>
  </si>
  <si>
    <t>eerste dag</t>
  </si>
  <si>
    <t>laatste dag</t>
  </si>
  <si>
    <t>klokuren</t>
  </si>
  <si>
    <t>Vakanties:</t>
  </si>
  <si>
    <t>Herfstvakantie</t>
  </si>
  <si>
    <t>vrije middag voor kerst</t>
  </si>
  <si>
    <t>Kerstvakantie</t>
  </si>
  <si>
    <t>vrije middag voor voorjaarsvakantie</t>
  </si>
  <si>
    <t>Voorjaarsvak.</t>
  </si>
  <si>
    <t>Goede Vr./Pasen</t>
  </si>
  <si>
    <t>vr, ma</t>
  </si>
  <si>
    <t xml:space="preserve">Meivakantie </t>
  </si>
  <si>
    <t>(+Koningsdag + 5 mei+ hemelv)</t>
  </si>
  <si>
    <t>Pinksterweekend</t>
  </si>
  <si>
    <t>vrije middag voor zomervakantie</t>
  </si>
  <si>
    <t>Zomervakantie</t>
  </si>
  <si>
    <t>totaal vakantie</t>
  </si>
  <si>
    <t>Vrije dagen/uren:</t>
  </si>
  <si>
    <t>voor wie</t>
  </si>
  <si>
    <t>Studiedag 1</t>
  </si>
  <si>
    <t>maandag</t>
  </si>
  <si>
    <t xml:space="preserve">studie </t>
  </si>
  <si>
    <t>allen</t>
  </si>
  <si>
    <t>Studiedag 2</t>
  </si>
  <si>
    <t>donderdag</t>
  </si>
  <si>
    <t>studie</t>
  </si>
  <si>
    <t>Studiedag 3</t>
  </si>
  <si>
    <t>vrijdag</t>
  </si>
  <si>
    <t>studie 3 t/m 8 cito administratie gr 1/2</t>
  </si>
  <si>
    <t>studiedag 4</t>
  </si>
  <si>
    <t>dinsdag</t>
  </si>
  <si>
    <t>administratie 3t/m8    studie Kijk 1/2</t>
  </si>
  <si>
    <t>Studiedag 5</t>
  </si>
  <si>
    <t>Studieweek - 6</t>
  </si>
  <si>
    <t>kindcentrumdag</t>
  </si>
  <si>
    <t>gaan we een 11e studiedag doen? Nadelig voor ouders van de opvang en voor collega's van opvang</t>
  </si>
  <si>
    <t>Studieweek - 7</t>
  </si>
  <si>
    <t>administratiedag</t>
  </si>
  <si>
    <t>naar fte</t>
  </si>
  <si>
    <t>studieweek niet gekoppeld aan pinkster</t>
  </si>
  <si>
    <t>Studieweek - 8</t>
  </si>
  <si>
    <t>deze valt te snel na de meivakantie</t>
  </si>
  <si>
    <t>Studieweek - 9</t>
  </si>
  <si>
    <t>3 dagen administratie</t>
  </si>
  <si>
    <t>Studiedag 10</t>
  </si>
  <si>
    <t>2 plenaire studiedagen voor iedereen</t>
  </si>
  <si>
    <t>studiedag 11</t>
  </si>
  <si>
    <t>Totaal vrije dagen</t>
  </si>
  <si>
    <t>Totaal uren onderwijs 52 weken</t>
  </si>
  <si>
    <t xml:space="preserve">Vakantie </t>
  </si>
  <si>
    <t>Vrije dagen/studiedagen</t>
  </si>
  <si>
    <t>totaal</t>
  </si>
  <si>
    <t>Onderwijstijd</t>
  </si>
  <si>
    <t xml:space="preserve"> </t>
  </si>
  <si>
    <t>minimaal per jaar</t>
  </si>
  <si>
    <t>Marge uren 25-26</t>
  </si>
  <si>
    <t>minimaal 2 margedagen = 2x 5,166 = 10,332 uren</t>
  </si>
  <si>
    <t>-</t>
  </si>
  <si>
    <t>=</t>
  </si>
  <si>
    <t>Toelichting vakantierooster 2025-2026</t>
  </si>
  <si>
    <t xml:space="preserve">* Het rooster van Blosse is opgesteld conform het advies van het ministerie. </t>
  </si>
  <si>
    <t>* Het vakantierooster van de Hoge Akker is een conform de wens van het vakantierooster van Blosse.</t>
  </si>
  <si>
    <t>* Blosse heeft als leidraad dat wij als school 2 dagen (10,33 uur) als marge uren inplannen.</t>
  </si>
  <si>
    <t>* Waar mogelijk stem vakanties af op VO.</t>
  </si>
  <si>
    <t>* Met ingang van het schooljaar 2021-2022 maken de kinderen 50 minuten extra onderwijstijd per week (door kortere pauze)</t>
  </si>
  <si>
    <t xml:space="preserve">* De vijf of zes losse studiedagen zijn over alle werkdagen verspreid ivm opvang. Alle teamleden zijn dan aanwezig (zie taakbeleid) </t>
  </si>
  <si>
    <t>* Een van de losse studiedagen wordt samen met de opvang georganiseerd op een vrijdag</t>
  </si>
  <si>
    <t>* In juni is er weer een studieweek ingepland met o.a. als doel administratieve verlichting voor 3 dagen</t>
  </si>
  <si>
    <t>* Iedereen werkt in de studieweek de eigen werkomvang.</t>
  </si>
  <si>
    <t>* Op verzoek van team 2 studie/administratiedagen inplannen voor de rapporten</t>
  </si>
  <si>
    <t>* Geen flexibele schooldag meer. Dus de mogelijkheid om een extra studiedag te plannen. Dit moet nog wel bekeken worden ivm afnemen opvang dag voor ouders opvang.</t>
  </si>
  <si>
    <t>* 1 studiedag in de 2e helft van het schooljaar voor het hele kindcentrum op een vrijdag</t>
  </si>
  <si>
    <t>Voor de jaarplanning is het belangrijk dat de afname Cito toetsen zo worden gepland dat de administratiedagen</t>
  </si>
  <si>
    <t>optimaal gebruikt kunnen worden.</t>
  </si>
  <si>
    <t>Afname Cito M</t>
  </si>
  <si>
    <t>in week 3</t>
  </si>
  <si>
    <t>half jan./half febr.</t>
  </si>
  <si>
    <t>Afname Cito E</t>
  </si>
  <si>
    <t>in week 21-22</t>
  </si>
  <si>
    <t>eind mei/half juni.</t>
  </si>
  <si>
    <t>allen gr 3-8
naar FTE voor 1-2</t>
  </si>
  <si>
    <t>allen gr 1-2
naar FTE voor 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</si>
</sst>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0.000"/>
  </numFmts>
  <fonts count="20" x14ac:knownFonts="1">
    <font>
      <sz val="11"/>
      <color theme="1"/>
      <name val="Calibri"/>
      <family val="2"/>
      <scheme val="minor"/>
    </font>
    <font>
      <sz val="11"/>
      <name val="Calibri"/>
      <family val="2"/>
      <scheme val="minor"/>
    </font>
    <font>
      <sz val="10"/>
      <name val="Arial"/>
    </font>
    <font>
      <sz val="10"/>
      <color theme="1"/>
      <name val="Arial"/>
    </font>
    <font>
      <sz val="10"/>
      <color rgb="FF000000"/>
      <name val="Arial"/>
    </font>
    <font>
      <sz val="12"/>
      <name val="Calibri"/>
      <family val="2"/>
    </font>
    <font>
      <sz val="12"/>
      <color theme="1"/>
      <name val="Calibri"/>
      <family val="2"/>
    </font>
    <font>
      <b/>
      <sz val="11"/>
      <name val="Calibri"/>
      <family val="2"/>
    </font>
    <font>
      <sz val="11"/>
      <name val="Calibri"/>
      <family val="2"/>
    </font>
    <font>
      <sz val="11"/>
      <color rgb="FF000000"/>
      <name val="Calibri"/>
      <family val="2"/>
    </font>
    <font>
      <sz val="11"/>
      <color rgb="FFFF0000"/>
      <name val="Calibri"/>
      <family val="2"/>
    </font>
    <font>
      <sz val="11"/>
      <color theme="1"/>
      <name val="Calibri"/>
      <family val="2"/>
    </font>
    <font>
      <b/>
      <u/>
      <sz val="11"/>
      <name val="Calibri"/>
      <family val="2"/>
    </font>
    <font>
      <u/>
      <sz val="11"/>
      <name val="Calibri"/>
      <family val="2"/>
    </font>
    <font>
      <i/>
      <sz val="11"/>
      <name val="Calibri"/>
      <family val="2"/>
    </font>
    <font>
      <sz val="11"/>
      <color indexed="10"/>
      <name val="Calibri"/>
      <family val="2"/>
    </font>
    <font>
      <sz val="10"/>
      <color theme="1"/>
      <name val="Calibri"/>
      <family val="2"/>
    </font>
    <font>
      <sz val="11"/>
      <color rgb="FF000000"/>
      <name val="Calibri"/>
    </font>
    <font>
      <sz val="10"/>
      <color theme="1"/>
      <name val="Arial"/>
      <family val="2"/>
    </font>
    <font>
      <sz val="11"/>
      <color theme="1"/>
      <name val="Calibri"/>
      <family val="2"/>
      <scheme val="minor"/>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rgb="FF000000"/>
      </top>
      <bottom/>
      <diagonal/>
    </border>
  </borders>
  <cellStyleXfs count="2">
    <xf numFmtId="0" fontId="0" fillId="0" borderId="0"/>
    <xf numFmtId="43" fontId="19" fillId="0" borderId="0" applyFont="0" applyFill="0" applyBorder="0" applyAlignment="0" applyProtection="0"/>
  </cellStyleXfs>
  <cellXfs count="50">
    <xf numFmtId="0" fontId="0" fillId="0" borderId="0" xfId="0"/>
    <xf numFmtId="0" fontId="1" fillId="0" borderId="0" xfId="0" applyFont="1"/>
    <xf numFmtId="0" fontId="2" fillId="0" borderId="0" xfId="0" applyFont="1"/>
    <xf numFmtId="14" fontId="2" fillId="0" borderId="0" xfId="0" applyNumberFormat="1" applyFont="1"/>
    <xf numFmtId="14" fontId="2" fillId="0" borderId="0" xfId="0" applyNumberFormat="1" applyFont="1" applyAlignment="1">
      <alignment horizontal="right"/>
    </xf>
    <xf numFmtId="0" fontId="3" fillId="0" borderId="0" xfId="0" applyFont="1"/>
    <xf numFmtId="14" fontId="3" fillId="0" borderId="0" xfId="0" applyNumberFormat="1" applyFont="1"/>
    <xf numFmtId="14" fontId="2" fillId="0" borderId="0" xfId="0" applyNumberFormat="1" applyFont="1" applyAlignment="1">
      <alignment horizontal="left" indent="1"/>
    </xf>
    <xf numFmtId="14" fontId="4" fillId="0" borderId="0" xfId="0" applyNumberFormat="1" applyFont="1"/>
    <xf numFmtId="0" fontId="5" fillId="0" borderId="0" xfId="0" applyFont="1"/>
    <xf numFmtId="0" fontId="6" fillId="0" borderId="0" xfId="0" applyFont="1"/>
    <xf numFmtId="0" fontId="7" fillId="0" borderId="0" xfId="0" applyFont="1"/>
    <xf numFmtId="14" fontId="7" fillId="0" borderId="0" xfId="0" applyNumberFormat="1" applyFont="1"/>
    <xf numFmtId="14" fontId="8" fillId="0" borderId="0" xfId="0" applyNumberFormat="1" applyFont="1"/>
    <xf numFmtId="2" fontId="8" fillId="0" borderId="0" xfId="0" applyNumberFormat="1" applyFont="1"/>
    <xf numFmtId="0" fontId="8" fillId="0" borderId="0" xfId="0" applyFont="1"/>
    <xf numFmtId="14" fontId="8" fillId="0" borderId="0" xfId="0" applyNumberFormat="1" applyFont="1" applyAlignment="1">
      <alignment horizontal="right"/>
    </xf>
    <xf numFmtId="16" fontId="9" fillId="0" borderId="0" xfId="0" applyNumberFormat="1" applyFont="1"/>
    <xf numFmtId="0" fontId="10" fillId="0" borderId="0" xfId="0" applyFont="1"/>
    <xf numFmtId="14" fontId="10" fillId="0" borderId="0" xfId="0" applyNumberFormat="1" applyFont="1"/>
    <xf numFmtId="2" fontId="10" fillId="0" borderId="0" xfId="0" applyNumberFormat="1" applyFont="1"/>
    <xf numFmtId="0" fontId="11" fillId="0" borderId="0" xfId="0" applyFont="1"/>
    <xf numFmtId="0" fontId="12" fillId="0" borderId="0" xfId="0" applyFont="1"/>
    <xf numFmtId="0" fontId="13" fillId="0" borderId="0" xfId="0" applyFont="1"/>
    <xf numFmtId="0" fontId="14" fillId="0" borderId="0" xfId="0" applyFont="1"/>
    <xf numFmtId="2" fontId="8" fillId="0" borderId="2" xfId="0" applyNumberFormat="1" applyFont="1" applyBorder="1"/>
    <xf numFmtId="2" fontId="8" fillId="0" borderId="0" xfId="0" applyNumberFormat="1" applyFont="1" applyAlignment="1">
      <alignment horizontal="right"/>
    </xf>
    <xf numFmtId="2" fontId="8" fillId="0" borderId="2" xfId="0" applyNumberFormat="1" applyFont="1" applyBorder="1" applyAlignment="1">
      <alignment horizontal="right"/>
    </xf>
    <xf numFmtId="0" fontId="15" fillId="0" borderId="0" xfId="0" applyFont="1"/>
    <xf numFmtId="14" fontId="11" fillId="0" borderId="0" xfId="0" applyNumberFormat="1" applyFont="1"/>
    <xf numFmtId="2" fontId="8" fillId="0" borderId="1" xfId="0" applyNumberFormat="1" applyFont="1" applyBorder="1"/>
    <xf numFmtId="2" fontId="11" fillId="0" borderId="0" xfId="0" applyNumberFormat="1" applyFont="1"/>
    <xf numFmtId="14" fontId="9" fillId="0" borderId="0" xfId="0" applyNumberFormat="1" applyFont="1"/>
    <xf numFmtId="2" fontId="8" fillId="0" borderId="1" xfId="0" applyNumberFormat="1" applyFont="1" applyBorder="1" applyAlignment="1">
      <alignment horizontal="right"/>
    </xf>
    <xf numFmtId="1" fontId="8" fillId="0" borderId="0" xfId="0" applyNumberFormat="1" applyFont="1"/>
    <xf numFmtId="0" fontId="16" fillId="0" borderId="0" xfId="0" applyFont="1"/>
    <xf numFmtId="0" fontId="17" fillId="0" borderId="0" xfId="0" applyFont="1"/>
    <xf numFmtId="16" fontId="17" fillId="0" borderId="0" xfId="0" applyNumberFormat="1" applyFont="1"/>
    <xf numFmtId="16" fontId="8" fillId="0" borderId="0" xfId="0" applyNumberFormat="1" applyFont="1"/>
    <xf numFmtId="14" fontId="0" fillId="0" borderId="0" xfId="0" applyNumberFormat="1"/>
    <xf numFmtId="2" fontId="7" fillId="0" borderId="0" xfId="0" applyNumberFormat="1" applyFont="1"/>
    <xf numFmtId="0" fontId="8" fillId="0" borderId="0" xfId="0" applyFont="1" applyAlignment="1">
      <alignment horizontal="center"/>
    </xf>
    <xf numFmtId="0" fontId="11" fillId="0" borderId="0" xfId="0" applyFont="1" applyAlignment="1">
      <alignment horizontal="left"/>
    </xf>
    <xf numFmtId="2" fontId="11" fillId="0" borderId="0" xfId="0" applyNumberFormat="1" applyFont="1" applyAlignment="1">
      <alignment horizontal="left" vertical="center"/>
    </xf>
    <xf numFmtId="0" fontId="18" fillId="0" borderId="0" xfId="0" applyFont="1"/>
    <xf numFmtId="164" fontId="8" fillId="0" borderId="0" xfId="0" applyNumberFormat="1" applyFont="1"/>
    <xf numFmtId="2" fontId="8" fillId="0" borderId="0" xfId="0" applyNumberFormat="1" applyFont="1" applyAlignment="1">
      <alignment horizontal="right" indent="1"/>
    </xf>
    <xf numFmtId="2" fontId="2" fillId="0" borderId="0" xfId="1" applyNumberFormat="1" applyFont="1"/>
    <xf numFmtId="14" fontId="8" fillId="0" borderId="0" xfId="0" applyNumberFormat="1" applyFont="1" applyAlignment="1">
      <alignment wrapText="1"/>
    </xf>
    <xf numFmtId="14" fontId="0" fillId="0" borderId="0" xfId="0" applyNumberFormat="1" applyAlignment="1">
      <alignment wrapText="1"/>
    </xf>
  </cellXfs>
  <cellStyles count="2">
    <cellStyle name="Komma" xfId="1" builtinId="3"/>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77"/>
  <sheetViews>
    <sheetView tabSelected="1" topLeftCell="A13" workbookViewId="0">
      <selection activeCell="H13" sqref="H13"/>
    </sheetView>
  </sheetViews>
  <sheetFormatPr defaultRowHeight="14.5" x14ac:dyDescent="0.35"/>
  <cols>
    <col min="1" max="1" width="15.453125" customWidth="1"/>
    <col min="2" max="2" width="14.1796875" customWidth="1"/>
    <col min="3" max="3" width="16.1796875" bestFit="1" customWidth="1"/>
    <col min="4" max="4" width="17.54296875" bestFit="1" customWidth="1"/>
    <col min="5" max="5" width="16.26953125" customWidth="1"/>
    <col min="7" max="7" width="2.81640625" customWidth="1"/>
    <col min="9" max="9" width="3" customWidth="1"/>
    <col min="10" max="10" width="5.81640625" customWidth="1"/>
    <col min="11" max="11" width="4.81640625" customWidth="1"/>
    <col min="12" max="13" width="12" customWidth="1"/>
    <col min="14" max="14" width="11.81640625" customWidth="1"/>
  </cols>
  <sheetData>
    <row r="1" spans="1:14" x14ac:dyDescent="0.35">
      <c r="A1" s="22" t="s">
        <v>0</v>
      </c>
      <c r="B1" s="15"/>
      <c r="C1" s="15"/>
      <c r="D1" s="15"/>
      <c r="E1" s="15"/>
      <c r="F1" s="15"/>
      <c r="G1" s="15"/>
      <c r="H1" s="15"/>
      <c r="I1" s="21"/>
      <c r="J1" s="22"/>
      <c r="K1" s="5"/>
      <c r="L1" s="5"/>
      <c r="M1" s="5"/>
      <c r="N1" s="5"/>
    </row>
    <row r="2" spans="1:14" x14ac:dyDescent="0.35">
      <c r="A2" s="15"/>
      <c r="B2" s="15"/>
      <c r="C2" s="15"/>
      <c r="D2" s="15"/>
      <c r="E2" s="15"/>
      <c r="F2" s="15"/>
      <c r="G2" s="15"/>
      <c r="H2" s="15"/>
      <c r="I2" s="21"/>
      <c r="J2" s="21"/>
      <c r="K2" s="5"/>
      <c r="L2" s="5"/>
      <c r="M2" s="5"/>
      <c r="N2" s="5"/>
    </row>
    <row r="3" spans="1:14" x14ac:dyDescent="0.35">
      <c r="A3" s="22" t="s">
        <v>1</v>
      </c>
      <c r="B3" s="23"/>
      <c r="C3" s="23"/>
      <c r="D3" s="23"/>
      <c r="E3" s="22"/>
      <c r="F3" s="21"/>
      <c r="G3" s="23"/>
      <c r="H3" s="23"/>
      <c r="I3" s="21"/>
      <c r="J3" s="15"/>
      <c r="K3" s="2"/>
      <c r="L3" s="3" t="s">
        <v>2</v>
      </c>
      <c r="M3" s="3"/>
      <c r="N3" s="5"/>
    </row>
    <row r="4" spans="1:14" x14ac:dyDescent="0.35">
      <c r="A4" t="s">
        <v>3</v>
      </c>
      <c r="E4">
        <v>5.1660000000000004</v>
      </c>
      <c r="F4" t="s">
        <v>4</v>
      </c>
      <c r="K4" s="2"/>
      <c r="L4" s="47">
        <f>E4-3.5</f>
        <v>1.6660000000000004</v>
      </c>
      <c r="M4" s="3"/>
      <c r="N4" s="5"/>
    </row>
    <row r="5" spans="1:14" x14ac:dyDescent="0.35">
      <c r="A5" s="15" t="s">
        <v>5</v>
      </c>
      <c r="B5" s="15"/>
      <c r="C5" s="15"/>
      <c r="D5" s="15"/>
      <c r="E5" s="14">
        <f>E4*5</f>
        <v>25.830000000000002</v>
      </c>
      <c r="F5" s="24" t="s">
        <v>6</v>
      </c>
      <c r="G5" s="24"/>
      <c r="H5" s="24"/>
      <c r="I5" s="24"/>
      <c r="J5" s="15"/>
      <c r="K5" s="2"/>
      <c r="L5" s="4"/>
      <c r="M5" s="3"/>
      <c r="N5" s="5"/>
    </row>
    <row r="6" spans="1:14" x14ac:dyDescent="0.35">
      <c r="A6" s="15" t="s">
        <v>7</v>
      </c>
      <c r="B6" s="15"/>
      <c r="C6" s="15"/>
      <c r="D6" s="15" t="s">
        <v>8</v>
      </c>
      <c r="E6" s="34">
        <v>52</v>
      </c>
      <c r="F6" s="24" t="s">
        <v>9</v>
      </c>
      <c r="G6" s="15"/>
      <c r="H6" s="15"/>
      <c r="I6" s="21"/>
      <c r="J6" s="15"/>
      <c r="K6" s="2"/>
      <c r="L6" s="4"/>
      <c r="M6" s="3"/>
      <c r="N6" s="5"/>
    </row>
    <row r="7" spans="1:14" x14ac:dyDescent="0.35">
      <c r="A7" s="15"/>
      <c r="B7" s="15"/>
      <c r="C7" s="15"/>
      <c r="D7" s="15"/>
      <c r="E7" s="25">
        <f>PRODUCT(E5:E6)</f>
        <v>1343.16</v>
      </c>
      <c r="F7" s="15"/>
      <c r="G7" s="15"/>
      <c r="H7" s="15"/>
      <c r="I7" s="21"/>
      <c r="J7" s="15"/>
      <c r="K7" s="5"/>
      <c r="L7" s="6"/>
      <c r="M7" s="6"/>
      <c r="N7" s="5"/>
    </row>
    <row r="8" spans="1:14" x14ac:dyDescent="0.35">
      <c r="A8" s="15" t="s">
        <v>10</v>
      </c>
      <c r="B8" s="15" t="s">
        <v>11</v>
      </c>
      <c r="C8" s="15"/>
      <c r="D8" s="15"/>
      <c r="E8" s="46">
        <f>E4</f>
        <v>5.1660000000000004</v>
      </c>
      <c r="F8" s="15"/>
      <c r="G8" s="15"/>
      <c r="H8" s="15"/>
      <c r="I8" s="21"/>
      <c r="J8" s="15"/>
      <c r="K8" s="2"/>
      <c r="L8" s="2"/>
      <c r="M8" s="3"/>
    </row>
    <row r="9" spans="1:14" x14ac:dyDescent="0.35">
      <c r="A9" s="15"/>
      <c r="B9" s="15"/>
      <c r="C9" s="15"/>
      <c r="D9" s="15" t="s">
        <v>12</v>
      </c>
      <c r="E9" s="27">
        <f>SUM(E7:E8)</f>
        <v>1348.326</v>
      </c>
      <c r="F9" s="15"/>
      <c r="G9" s="15"/>
      <c r="H9" s="15"/>
      <c r="I9" s="21"/>
      <c r="J9" s="15"/>
      <c r="K9" s="5"/>
      <c r="L9" s="2"/>
      <c r="M9" s="3"/>
    </row>
    <row r="10" spans="1:14" x14ac:dyDescent="0.35">
      <c r="A10" s="15"/>
      <c r="B10" s="15"/>
      <c r="C10" s="15" t="s">
        <v>13</v>
      </c>
      <c r="D10" s="15" t="s">
        <v>14</v>
      </c>
      <c r="E10" s="14" t="s">
        <v>15</v>
      </c>
      <c r="F10" s="15"/>
      <c r="G10" s="15"/>
      <c r="H10" s="15"/>
      <c r="I10" s="21"/>
      <c r="J10" s="22"/>
      <c r="K10" s="2"/>
      <c r="L10" s="2"/>
      <c r="M10" s="3"/>
      <c r="N10" s="7"/>
    </row>
    <row r="11" spans="1:14" x14ac:dyDescent="0.35">
      <c r="A11" s="22" t="s">
        <v>16</v>
      </c>
      <c r="B11" s="15"/>
      <c r="C11" s="15"/>
      <c r="D11" s="15"/>
      <c r="E11" s="14"/>
      <c r="F11" s="15"/>
      <c r="G11" s="15"/>
      <c r="H11" s="14">
        <f>E9-E23</f>
        <v>1017.87</v>
      </c>
      <c r="I11" s="21"/>
      <c r="J11" s="21"/>
      <c r="K11" s="5"/>
      <c r="L11" s="2"/>
      <c r="M11" s="3"/>
    </row>
    <row r="12" spans="1:14" x14ac:dyDescent="0.35">
      <c r="A12" s="15" t="s">
        <v>17</v>
      </c>
      <c r="B12" s="15"/>
      <c r="C12" s="13">
        <v>46307</v>
      </c>
      <c r="D12" s="13">
        <v>46311</v>
      </c>
      <c r="E12" s="14">
        <f>E5</f>
        <v>25.830000000000002</v>
      </c>
      <c r="F12" s="15"/>
      <c r="G12" s="15"/>
      <c r="H12" s="14">
        <f>H11-C44</f>
        <v>77.87</v>
      </c>
      <c r="I12" s="21"/>
      <c r="J12" s="21"/>
      <c r="K12" s="2"/>
      <c r="L12" s="2"/>
      <c r="M12" s="3"/>
    </row>
    <row r="13" spans="1:14" x14ac:dyDescent="0.35">
      <c r="A13" s="15" t="s">
        <v>18</v>
      </c>
      <c r="B13" s="15"/>
      <c r="C13" s="13">
        <v>46374</v>
      </c>
      <c r="D13" s="13"/>
      <c r="E13" s="47">
        <f>L4</f>
        <v>1.6660000000000004</v>
      </c>
      <c r="F13" s="15"/>
      <c r="G13" s="15"/>
      <c r="H13" s="15"/>
      <c r="I13" s="21"/>
      <c r="J13" s="21"/>
      <c r="K13" s="5"/>
      <c r="L13" s="2"/>
      <c r="M13" s="3"/>
      <c r="N13" s="3"/>
    </row>
    <row r="14" spans="1:14" x14ac:dyDescent="0.35">
      <c r="A14" s="15" t="s">
        <v>19</v>
      </c>
      <c r="B14" s="15"/>
      <c r="C14" s="13">
        <v>46377</v>
      </c>
      <c r="D14" s="13">
        <v>46388</v>
      </c>
      <c r="E14" s="14">
        <f>E5*2</f>
        <v>51.660000000000004</v>
      </c>
      <c r="F14" s="15"/>
      <c r="G14" s="15"/>
      <c r="H14" s="15"/>
      <c r="I14" s="21"/>
      <c r="J14" s="21"/>
      <c r="K14" s="2"/>
      <c r="L14" s="2"/>
      <c r="M14" s="3"/>
      <c r="N14" s="3"/>
    </row>
    <row r="15" spans="1:14" x14ac:dyDescent="0.35">
      <c r="A15" s="15" t="s">
        <v>20</v>
      </c>
      <c r="B15" s="15"/>
      <c r="C15" s="13">
        <v>46437</v>
      </c>
      <c r="D15" s="13"/>
      <c r="E15" s="14">
        <f>L4</f>
        <v>1.6660000000000004</v>
      </c>
      <c r="F15" s="15"/>
      <c r="G15" s="15"/>
      <c r="H15" s="15"/>
      <c r="I15" s="21"/>
      <c r="J15" s="21"/>
      <c r="K15" s="2"/>
      <c r="L15" s="2"/>
      <c r="M15" s="3"/>
      <c r="N15" s="3"/>
    </row>
    <row r="16" spans="1:14" x14ac:dyDescent="0.35">
      <c r="A16" s="15" t="s">
        <v>21</v>
      </c>
      <c r="B16" s="15"/>
      <c r="C16" s="16">
        <v>46440</v>
      </c>
      <c r="D16" s="13">
        <v>46444</v>
      </c>
      <c r="E16" s="14">
        <f>E5</f>
        <v>25.830000000000002</v>
      </c>
      <c r="F16" s="15"/>
      <c r="G16" s="15"/>
      <c r="H16" s="15"/>
      <c r="I16" s="21"/>
      <c r="J16" s="21"/>
      <c r="K16" s="5"/>
      <c r="L16" s="2"/>
      <c r="M16" s="4"/>
      <c r="N16" s="3"/>
    </row>
    <row r="17" spans="1:14" x14ac:dyDescent="0.35">
      <c r="A17" s="15" t="s">
        <v>22</v>
      </c>
      <c r="B17" s="15" t="s">
        <v>23</v>
      </c>
      <c r="C17" s="16">
        <v>46472</v>
      </c>
      <c r="D17" s="13">
        <v>46475</v>
      </c>
      <c r="E17" s="14">
        <f>E4*2</f>
        <v>10.332000000000001</v>
      </c>
      <c r="F17" s="15"/>
      <c r="G17" s="15"/>
      <c r="H17" s="15"/>
      <c r="I17" s="21"/>
      <c r="J17" s="21"/>
      <c r="K17" s="2"/>
      <c r="L17" s="2"/>
      <c r="M17" s="8"/>
    </row>
    <row r="18" spans="1:14" x14ac:dyDescent="0.35">
      <c r="A18" s="15" t="s">
        <v>24</v>
      </c>
      <c r="B18" s="18"/>
      <c r="C18" s="16">
        <v>46503</v>
      </c>
      <c r="D18" s="13">
        <v>46514</v>
      </c>
      <c r="E18" s="14">
        <f>E5*2</f>
        <v>51.660000000000004</v>
      </c>
      <c r="F18" s="15"/>
      <c r="G18" s="28"/>
      <c r="H18" s="15"/>
      <c r="I18" s="21"/>
      <c r="J18" s="21"/>
      <c r="K18" s="5"/>
      <c r="L18" s="2"/>
      <c r="M18" s="4"/>
      <c r="N18" s="3"/>
    </row>
    <row r="19" spans="1:14" x14ac:dyDescent="0.35">
      <c r="A19" s="15" t="s">
        <v>25</v>
      </c>
      <c r="B19" s="21"/>
      <c r="C19" s="29"/>
      <c r="D19" s="29"/>
      <c r="E19" s="14"/>
      <c r="F19" s="36"/>
      <c r="G19" s="24"/>
      <c r="H19" s="21"/>
      <c r="I19" s="21"/>
      <c r="J19" s="21"/>
      <c r="K19" s="2"/>
      <c r="L19" s="2"/>
      <c r="M19" s="3"/>
      <c r="N19" s="3"/>
    </row>
    <row r="20" spans="1:14" x14ac:dyDescent="0.35">
      <c r="A20" s="15" t="s">
        <v>26</v>
      </c>
      <c r="B20" s="15"/>
      <c r="C20" s="39">
        <v>46524</v>
      </c>
      <c r="D20" s="13"/>
      <c r="E20" s="45">
        <f>E4</f>
        <v>5.1660000000000004</v>
      </c>
      <c r="F20" s="15"/>
      <c r="G20" s="28"/>
      <c r="H20" s="15"/>
      <c r="I20" s="21"/>
      <c r="J20" s="21"/>
      <c r="K20" s="5"/>
      <c r="L20" s="2"/>
      <c r="M20" s="6"/>
      <c r="N20" s="6"/>
    </row>
    <row r="21" spans="1:14" x14ac:dyDescent="0.35">
      <c r="A21" s="15" t="s">
        <v>27</v>
      </c>
      <c r="B21" s="15"/>
      <c r="C21" s="13">
        <v>46577</v>
      </c>
      <c r="D21" s="13"/>
      <c r="E21" s="14">
        <f>L4</f>
        <v>1.6660000000000004</v>
      </c>
      <c r="F21" s="15"/>
      <c r="G21" s="28"/>
      <c r="H21" s="15"/>
      <c r="I21" s="21"/>
      <c r="J21" s="21"/>
      <c r="K21" s="2"/>
      <c r="L21" s="2"/>
      <c r="M21" s="3"/>
      <c r="N21" s="3"/>
    </row>
    <row r="22" spans="1:14" x14ac:dyDescent="0.35">
      <c r="A22" s="15" t="s">
        <v>28</v>
      </c>
      <c r="B22" s="15"/>
      <c r="C22" s="13">
        <v>46580</v>
      </c>
      <c r="D22" s="13">
        <v>46619</v>
      </c>
      <c r="E22" s="30">
        <f>E5*6</f>
        <v>154.98000000000002</v>
      </c>
      <c r="F22" s="15"/>
      <c r="G22" s="15"/>
      <c r="H22" s="15"/>
      <c r="I22" s="21"/>
      <c r="J22" s="21"/>
      <c r="K22" s="5"/>
      <c r="L22" s="2"/>
      <c r="M22" s="8"/>
    </row>
    <row r="23" spans="1:14" x14ac:dyDescent="0.35">
      <c r="A23" s="11" t="s">
        <v>29</v>
      </c>
      <c r="B23" s="11"/>
      <c r="C23" s="11"/>
      <c r="D23" s="11"/>
      <c r="E23" s="40">
        <f>SUM(E12:E22)</f>
        <v>330.45600000000002</v>
      </c>
      <c r="F23" s="15"/>
      <c r="G23" s="15"/>
      <c r="H23" s="15"/>
      <c r="I23" s="21"/>
      <c r="J23" s="21"/>
      <c r="K23" s="2"/>
      <c r="L23" s="2"/>
      <c r="M23" s="3"/>
      <c r="N23" s="3"/>
    </row>
    <row r="24" spans="1:14" x14ac:dyDescent="0.35">
      <c r="A24" s="21"/>
      <c r="B24" s="21"/>
      <c r="C24" s="21"/>
      <c r="D24" s="21"/>
      <c r="E24" s="31"/>
      <c r="F24" s="21"/>
      <c r="G24" s="21"/>
      <c r="H24" s="21"/>
      <c r="I24" s="21"/>
      <c r="J24" s="21"/>
      <c r="K24" s="5"/>
      <c r="L24" s="2"/>
      <c r="M24" s="3"/>
      <c r="N24" s="3"/>
    </row>
    <row r="25" spans="1:14" x14ac:dyDescent="0.35">
      <c r="A25" s="22" t="s">
        <v>30</v>
      </c>
      <c r="C25" s="15"/>
      <c r="D25" s="15"/>
      <c r="E25" s="15" t="s">
        <v>31</v>
      </c>
      <c r="F25" s="14"/>
      <c r="G25" s="15"/>
      <c r="H25" s="15"/>
      <c r="I25" s="15"/>
      <c r="J25" s="21"/>
      <c r="K25" s="21"/>
    </row>
    <row r="26" spans="1:14" x14ac:dyDescent="0.35">
      <c r="A26" s="15" t="s">
        <v>32</v>
      </c>
      <c r="B26" t="s">
        <v>33</v>
      </c>
      <c r="C26" s="13">
        <v>46279</v>
      </c>
      <c r="D26" s="13" t="s">
        <v>34</v>
      </c>
      <c r="E26" s="29" t="s">
        <v>35</v>
      </c>
      <c r="F26" s="26">
        <f>E4</f>
        <v>5.1660000000000004</v>
      </c>
      <c r="G26" s="15"/>
      <c r="H26" s="15"/>
      <c r="I26" s="15"/>
      <c r="J26" s="21"/>
      <c r="K26" s="21"/>
    </row>
    <row r="27" spans="1:14" x14ac:dyDescent="0.35">
      <c r="A27" s="15" t="s">
        <v>36</v>
      </c>
      <c r="B27" t="s">
        <v>37</v>
      </c>
      <c r="C27" s="13">
        <v>46338</v>
      </c>
      <c r="D27" s="39" t="s">
        <v>38</v>
      </c>
      <c r="E27" s="13" t="s">
        <v>35</v>
      </c>
      <c r="F27" s="26">
        <f>E4</f>
        <v>5.1660000000000004</v>
      </c>
      <c r="G27" s="15"/>
      <c r="H27" s="15"/>
      <c r="I27" s="15"/>
      <c r="J27" s="21"/>
      <c r="K27" s="21"/>
    </row>
    <row r="28" spans="1:14" ht="43.5" x14ac:dyDescent="0.35">
      <c r="A28" s="15" t="s">
        <v>39</v>
      </c>
      <c r="B28" t="s">
        <v>40</v>
      </c>
      <c r="C28" s="13">
        <v>46402</v>
      </c>
      <c r="D28" s="48" t="s">
        <v>41</v>
      </c>
      <c r="E28" s="48" t="s">
        <v>93</v>
      </c>
      <c r="F28" s="26">
        <f>E4</f>
        <v>5.1660000000000004</v>
      </c>
      <c r="G28" s="15"/>
      <c r="H28" s="15"/>
      <c r="I28" s="15"/>
      <c r="J28" s="21"/>
      <c r="K28" s="21"/>
    </row>
    <row r="29" spans="1:14" ht="29" x14ac:dyDescent="0.35">
      <c r="A29" s="15" t="s">
        <v>42</v>
      </c>
      <c r="B29" t="s">
        <v>43</v>
      </c>
      <c r="C29" s="29">
        <v>46427</v>
      </c>
      <c r="D29" s="49" t="s">
        <v>44</v>
      </c>
      <c r="E29" s="48" t="s">
        <v>94</v>
      </c>
      <c r="F29" s="26">
        <f>E4</f>
        <v>5.1660000000000004</v>
      </c>
      <c r="G29" s="21"/>
      <c r="H29" s="21"/>
      <c r="I29" s="21"/>
      <c r="J29" s="21"/>
      <c r="K29" s="21"/>
    </row>
    <row r="30" spans="1:14" x14ac:dyDescent="0.35">
      <c r="A30" s="15" t="s">
        <v>45</v>
      </c>
      <c r="B30" t="s">
        <v>11</v>
      </c>
      <c r="C30" s="13">
        <v>46463</v>
      </c>
      <c r="D30" s="32" t="s">
        <v>34</v>
      </c>
      <c r="E30" s="13" t="s">
        <v>35</v>
      </c>
      <c r="F30" s="26">
        <f>E4</f>
        <v>5.1660000000000004</v>
      </c>
      <c r="G30" s="21"/>
      <c r="H30" s="21"/>
      <c r="I30" s="21"/>
      <c r="J30" s="21"/>
      <c r="K30" s="21"/>
    </row>
    <row r="31" spans="1:14" x14ac:dyDescent="0.35">
      <c r="A31" s="15" t="s">
        <v>46</v>
      </c>
      <c r="B31" t="s">
        <v>40</v>
      </c>
      <c r="C31" s="39">
        <v>46486</v>
      </c>
      <c r="D31" t="s">
        <v>47</v>
      </c>
      <c r="E31" t="s">
        <v>35</v>
      </c>
      <c r="F31" s="26">
        <v>5.17</v>
      </c>
      <c r="G31" s="15" t="s">
        <v>48</v>
      </c>
      <c r="H31" s="21"/>
      <c r="I31" s="21"/>
      <c r="J31" s="21"/>
      <c r="K31" s="21"/>
      <c r="L31" s="5"/>
      <c r="M31" s="5"/>
      <c r="N31" s="5"/>
    </row>
    <row r="32" spans="1:14" x14ac:dyDescent="0.35">
      <c r="A32" s="15" t="s">
        <v>49</v>
      </c>
      <c r="B32" t="s">
        <v>33</v>
      </c>
      <c r="C32" s="29">
        <v>46552</v>
      </c>
      <c r="D32" s="32" t="s">
        <v>50</v>
      </c>
      <c r="E32" s="13" t="s">
        <v>51</v>
      </c>
      <c r="F32" s="26">
        <v>5.17</v>
      </c>
      <c r="G32" s="21" t="s">
        <v>52</v>
      </c>
      <c r="H32" s="21"/>
      <c r="I32" s="21"/>
      <c r="J32" s="21"/>
      <c r="K32" s="21"/>
      <c r="L32" s="5"/>
      <c r="M32" s="5"/>
      <c r="N32" s="5"/>
    </row>
    <row r="33" spans="1:22" x14ac:dyDescent="0.35">
      <c r="A33" s="15" t="s">
        <v>53</v>
      </c>
      <c r="B33" t="s">
        <v>43</v>
      </c>
      <c r="C33" s="29">
        <v>46553</v>
      </c>
      <c r="D33" s="32" t="s">
        <v>34</v>
      </c>
      <c r="E33" s="13" t="s">
        <v>35</v>
      </c>
      <c r="F33" s="26">
        <v>5.17</v>
      </c>
      <c r="G33" s="21" t="s">
        <v>54</v>
      </c>
      <c r="H33" s="21"/>
      <c r="I33" s="21"/>
      <c r="J33" s="21"/>
      <c r="K33" s="21"/>
      <c r="L33" s="5"/>
      <c r="M33" s="5"/>
      <c r="N33" s="5"/>
    </row>
    <row r="34" spans="1:22" x14ac:dyDescent="0.35">
      <c r="A34" s="15" t="s">
        <v>55</v>
      </c>
      <c r="B34" t="s">
        <v>11</v>
      </c>
      <c r="C34" s="29">
        <v>46554</v>
      </c>
      <c r="D34" s="32" t="s">
        <v>38</v>
      </c>
      <c r="E34" s="13" t="s">
        <v>35</v>
      </c>
      <c r="F34" s="26">
        <v>5.17</v>
      </c>
      <c r="G34" s="21" t="s">
        <v>56</v>
      </c>
      <c r="H34" s="21"/>
      <c r="I34" s="21"/>
      <c r="J34" s="21"/>
      <c r="K34" s="21"/>
      <c r="N34" s="5"/>
    </row>
    <row r="35" spans="1:22" x14ac:dyDescent="0.35">
      <c r="A35" s="15" t="s">
        <v>57</v>
      </c>
      <c r="B35" t="s">
        <v>37</v>
      </c>
      <c r="C35" s="29">
        <v>46555</v>
      </c>
      <c r="D35" s="32" t="s">
        <v>50</v>
      </c>
      <c r="E35" s="29" t="s">
        <v>51</v>
      </c>
      <c r="F35" s="26">
        <v>5.17</v>
      </c>
      <c r="G35" s="21" t="s">
        <v>58</v>
      </c>
      <c r="L35" s="5"/>
      <c r="M35" s="5"/>
      <c r="N35" s="5"/>
    </row>
    <row r="36" spans="1:22" x14ac:dyDescent="0.35">
      <c r="A36" s="15" t="s">
        <v>59</v>
      </c>
      <c r="B36" t="s">
        <v>40</v>
      </c>
      <c r="C36" s="29">
        <v>46556</v>
      </c>
      <c r="D36" s="39" t="s">
        <v>50</v>
      </c>
      <c r="E36" s="13" t="s">
        <v>51</v>
      </c>
      <c r="F36" s="33">
        <v>5.17</v>
      </c>
      <c r="G36" s="21"/>
      <c r="H36" s="21"/>
      <c r="I36" s="21"/>
      <c r="J36" s="21"/>
      <c r="K36" s="21"/>
    </row>
    <row r="37" spans="1:22" x14ac:dyDescent="0.35">
      <c r="A37" s="15" t="s">
        <v>60</v>
      </c>
      <c r="C37" s="15"/>
      <c r="D37" s="15"/>
      <c r="E37" s="13"/>
      <c r="F37" s="14">
        <f>SUM(F26:F36)</f>
        <v>56.850000000000009</v>
      </c>
      <c r="G37" s="15"/>
      <c r="H37" s="21"/>
      <c r="I37" s="21"/>
      <c r="J37" s="21"/>
      <c r="K37" s="21"/>
      <c r="L37" s="5"/>
      <c r="M37" s="5"/>
      <c r="N37" s="5"/>
    </row>
    <row r="38" spans="1:22" x14ac:dyDescent="0.35">
      <c r="A38" s="15" t="s">
        <v>61</v>
      </c>
      <c r="B38" s="21"/>
      <c r="C38" s="27">
        <f>E9</f>
        <v>1348.326</v>
      </c>
      <c r="D38" s="21"/>
      <c r="E38" s="34"/>
      <c r="F38" s="15"/>
      <c r="G38" s="21"/>
      <c r="H38" s="21"/>
      <c r="I38" s="21"/>
      <c r="J38" s="21"/>
      <c r="K38" s="5"/>
    </row>
    <row r="39" spans="1:22" x14ac:dyDescent="0.35">
      <c r="A39" s="21"/>
      <c r="B39" s="15"/>
      <c r="C39" s="14"/>
      <c r="D39" s="15"/>
      <c r="E39" s="34"/>
      <c r="F39" s="15"/>
      <c r="G39" s="21"/>
      <c r="H39" s="21"/>
      <c r="I39" s="21"/>
      <c r="J39" s="21"/>
      <c r="K39" s="5"/>
      <c r="L39" s="5"/>
      <c r="M39" s="5"/>
      <c r="N39" s="5"/>
    </row>
    <row r="40" spans="1:22" x14ac:dyDescent="0.35">
      <c r="A40" s="15" t="s">
        <v>62</v>
      </c>
      <c r="B40" s="15"/>
      <c r="C40" s="31">
        <f>E23</f>
        <v>330.45600000000002</v>
      </c>
      <c r="D40" s="15"/>
      <c r="E40" s="34"/>
      <c r="F40" s="15"/>
      <c r="G40" s="21"/>
      <c r="H40" s="21"/>
      <c r="I40" s="21"/>
      <c r="J40" s="21"/>
      <c r="K40" s="5"/>
      <c r="L40" s="5"/>
      <c r="M40" s="5"/>
      <c r="N40" s="5"/>
    </row>
    <row r="41" spans="1:22" x14ac:dyDescent="0.35">
      <c r="A41" s="15" t="s">
        <v>63</v>
      </c>
      <c r="B41" s="15"/>
      <c r="C41" s="30">
        <f>F37</f>
        <v>56.850000000000009</v>
      </c>
      <c r="D41" s="15"/>
      <c r="E41" s="34"/>
      <c r="F41" s="15"/>
      <c r="G41" s="21"/>
      <c r="H41" s="21"/>
      <c r="I41" s="21"/>
      <c r="J41" s="21"/>
      <c r="K41" s="5"/>
      <c r="L41" s="5"/>
      <c r="M41" s="5"/>
      <c r="N41" s="5"/>
    </row>
    <row r="42" spans="1:22" x14ac:dyDescent="0.35">
      <c r="A42" s="15" t="s">
        <v>64</v>
      </c>
      <c r="B42" s="15"/>
      <c r="C42" s="14">
        <f>C40+C41</f>
        <v>387.30600000000004</v>
      </c>
      <c r="D42" s="15"/>
      <c r="E42" s="34"/>
      <c r="F42" s="15"/>
      <c r="G42" s="21"/>
      <c r="H42" s="21"/>
      <c r="I42" s="21"/>
      <c r="J42" s="21"/>
      <c r="K42" s="5"/>
      <c r="L42" s="5"/>
      <c r="M42" s="5"/>
      <c r="N42" s="5"/>
    </row>
    <row r="43" spans="1:22" x14ac:dyDescent="0.35">
      <c r="A43" s="15" t="s">
        <v>65</v>
      </c>
      <c r="B43" s="15"/>
      <c r="C43" s="25">
        <f>C38-C42</f>
        <v>961.02</v>
      </c>
      <c r="D43" s="15"/>
      <c r="E43" s="34"/>
      <c r="F43" s="15"/>
      <c r="G43" s="21"/>
      <c r="H43" s="21"/>
      <c r="I43" s="21"/>
      <c r="J43" s="21"/>
      <c r="K43" s="5"/>
      <c r="L43" s="5"/>
      <c r="M43" s="5"/>
      <c r="N43" s="5"/>
      <c r="P43" t="s">
        <v>66</v>
      </c>
    </row>
    <row r="44" spans="1:22" x14ac:dyDescent="0.35">
      <c r="A44" s="15" t="s">
        <v>67</v>
      </c>
      <c r="B44" s="15"/>
      <c r="C44" s="30">
        <v>940</v>
      </c>
      <c r="D44" s="15"/>
      <c r="E44" s="34"/>
      <c r="F44" s="15"/>
      <c r="G44" s="21"/>
      <c r="H44" s="21"/>
      <c r="I44" s="21"/>
      <c r="J44" s="21"/>
      <c r="K44" s="5"/>
      <c r="L44" s="5"/>
      <c r="M44" s="5"/>
      <c r="N44" s="5"/>
    </row>
    <row r="45" spans="1:22" x14ac:dyDescent="0.35">
      <c r="A45" s="15" t="s">
        <v>68</v>
      </c>
      <c r="B45" s="15"/>
      <c r="C45" s="14">
        <f>C43-C44</f>
        <v>21.019999999999982</v>
      </c>
      <c r="D45" s="15"/>
      <c r="E45" s="34"/>
      <c r="F45" s="15" t="s">
        <v>69</v>
      </c>
      <c r="G45" s="21"/>
      <c r="H45" s="21"/>
      <c r="J45" s="21"/>
      <c r="K45" s="5"/>
      <c r="L45" s="5"/>
      <c r="M45" s="5"/>
      <c r="N45" s="5"/>
    </row>
    <row r="46" spans="1:22" x14ac:dyDescent="0.35">
      <c r="A46" s="23"/>
      <c r="B46" s="23"/>
      <c r="C46" s="15"/>
      <c r="D46" s="15"/>
      <c r="E46" s="34"/>
      <c r="F46" s="31">
        <f>C45</f>
        <v>21.019999999999982</v>
      </c>
      <c r="G46" s="41" t="s">
        <v>70</v>
      </c>
      <c r="H46" s="15">
        <f>E4*2</f>
        <v>10.332000000000001</v>
      </c>
      <c r="I46" s="21" t="s">
        <v>71</v>
      </c>
      <c r="J46" s="43">
        <f>F46-H46</f>
        <v>10.687999999999981</v>
      </c>
      <c r="K46" s="44"/>
      <c r="L46" s="5"/>
      <c r="M46" s="5"/>
    </row>
    <row r="47" spans="1:22" x14ac:dyDescent="0.35">
      <c r="A47" s="11" t="s">
        <v>72</v>
      </c>
      <c r="B47" s="11"/>
      <c r="C47" s="12"/>
      <c r="D47" s="13"/>
      <c r="E47" s="14"/>
      <c r="F47" s="15"/>
      <c r="G47" s="15"/>
      <c r="H47" s="15"/>
      <c r="I47" s="21"/>
      <c r="J47" s="42"/>
      <c r="K47" s="2"/>
      <c r="L47" s="2"/>
      <c r="M47" s="2"/>
      <c r="P47" s="1"/>
      <c r="Q47" s="1"/>
      <c r="R47" s="1"/>
      <c r="S47" s="1"/>
      <c r="T47" s="1"/>
      <c r="U47" s="1"/>
      <c r="V47" s="1"/>
    </row>
    <row r="48" spans="1:22" x14ac:dyDescent="0.35">
      <c r="A48" s="15" t="s">
        <v>73</v>
      </c>
      <c r="B48" s="15"/>
      <c r="C48" s="16"/>
      <c r="D48" s="13"/>
      <c r="E48" s="14"/>
      <c r="F48" s="15"/>
      <c r="G48" s="15"/>
      <c r="H48" s="15"/>
      <c r="I48" s="15"/>
      <c r="J48" s="15"/>
      <c r="K48" s="2"/>
      <c r="L48" s="2"/>
      <c r="M48" s="2"/>
      <c r="P48" s="1"/>
      <c r="Q48" s="1"/>
      <c r="R48" s="1"/>
      <c r="S48" s="1"/>
      <c r="T48" s="1"/>
      <c r="U48" s="1"/>
      <c r="V48" s="1"/>
    </row>
    <row r="49" spans="1:22" x14ac:dyDescent="0.35">
      <c r="A49" s="15" t="s">
        <v>74</v>
      </c>
      <c r="B49" s="15"/>
      <c r="C49" s="16"/>
      <c r="D49" s="13"/>
      <c r="E49" s="14"/>
      <c r="F49" s="15"/>
      <c r="G49" s="15"/>
      <c r="H49" s="15"/>
      <c r="I49" s="15"/>
      <c r="J49" s="15"/>
      <c r="K49" s="2"/>
      <c r="L49" s="2"/>
      <c r="M49" s="2"/>
      <c r="P49" s="1"/>
      <c r="Q49" s="1"/>
      <c r="R49" s="1"/>
      <c r="S49" s="1"/>
      <c r="T49" s="1"/>
      <c r="U49" s="1"/>
      <c r="V49" s="1"/>
    </row>
    <row r="50" spans="1:22" x14ac:dyDescent="0.35">
      <c r="A50" s="15" t="s">
        <v>75</v>
      </c>
      <c r="B50" s="15"/>
      <c r="C50" s="16"/>
      <c r="D50" s="13"/>
      <c r="E50" s="14"/>
      <c r="F50" s="15"/>
      <c r="G50" s="15"/>
      <c r="H50" s="15"/>
      <c r="I50" s="15"/>
      <c r="J50" s="15" t="s">
        <v>66</v>
      </c>
      <c r="K50" s="2"/>
      <c r="L50" s="2"/>
      <c r="M50" s="2"/>
      <c r="P50" s="1"/>
      <c r="Q50" s="1"/>
      <c r="R50" s="1"/>
      <c r="S50" s="1"/>
      <c r="T50" s="1"/>
      <c r="U50" s="1"/>
      <c r="V50" s="1"/>
    </row>
    <row r="51" spans="1:22" x14ac:dyDescent="0.35">
      <c r="A51" s="15" t="s">
        <v>76</v>
      </c>
      <c r="B51" s="15"/>
      <c r="C51" s="16"/>
      <c r="D51" s="13"/>
      <c r="E51" s="14"/>
      <c r="F51" s="15"/>
      <c r="G51" s="15"/>
      <c r="H51" s="15"/>
      <c r="I51" s="15"/>
      <c r="J51" s="15"/>
      <c r="K51" s="2"/>
      <c r="L51" s="2"/>
      <c r="M51" s="2"/>
      <c r="P51" s="1"/>
      <c r="Q51" s="1"/>
      <c r="R51" s="1"/>
      <c r="S51" s="1"/>
      <c r="T51" s="1"/>
      <c r="U51" s="1"/>
      <c r="V51" s="1"/>
    </row>
    <row r="52" spans="1:22" x14ac:dyDescent="0.35">
      <c r="A52" s="15" t="s">
        <v>77</v>
      </c>
      <c r="B52" s="15"/>
      <c r="C52" s="16"/>
      <c r="D52" s="13"/>
      <c r="E52" s="14"/>
      <c r="F52" s="15"/>
      <c r="G52" s="15"/>
      <c r="H52" s="15"/>
      <c r="I52" s="15"/>
      <c r="J52" s="15"/>
      <c r="K52" s="2"/>
      <c r="L52" s="2"/>
      <c r="M52" s="2"/>
      <c r="P52" s="1"/>
      <c r="Q52" s="1"/>
      <c r="R52" s="1"/>
      <c r="S52" s="1"/>
      <c r="T52" s="1"/>
      <c r="U52" s="1"/>
      <c r="V52" s="1"/>
    </row>
    <row r="53" spans="1:22" x14ac:dyDescent="0.35">
      <c r="A53" s="38" t="s">
        <v>78</v>
      </c>
      <c r="B53" s="15"/>
      <c r="C53" s="13"/>
      <c r="D53" s="13"/>
      <c r="E53" s="14"/>
      <c r="F53" s="15"/>
      <c r="G53" s="15"/>
      <c r="H53" s="15"/>
      <c r="I53" s="21"/>
      <c r="J53" s="21"/>
      <c r="K53" s="5"/>
      <c r="L53" s="5"/>
      <c r="M53" s="5"/>
      <c r="P53" s="1"/>
      <c r="Q53" s="1"/>
      <c r="R53" s="1"/>
      <c r="S53" s="1"/>
      <c r="T53" s="1"/>
      <c r="U53" s="1"/>
      <c r="V53" s="1"/>
    </row>
    <row r="54" spans="1:22" x14ac:dyDescent="0.35">
      <c r="A54" s="38" t="s">
        <v>79</v>
      </c>
      <c r="B54" s="15"/>
      <c r="C54" s="13"/>
      <c r="D54" s="13"/>
      <c r="E54" s="14"/>
      <c r="F54" s="15"/>
      <c r="G54" s="15"/>
      <c r="H54" s="15"/>
      <c r="I54" s="21"/>
      <c r="J54" s="21"/>
      <c r="K54" s="5"/>
      <c r="L54" s="5"/>
      <c r="M54" s="5"/>
      <c r="P54" s="1"/>
      <c r="Q54" s="1"/>
      <c r="R54" s="1"/>
      <c r="S54" s="1"/>
      <c r="T54" s="1"/>
      <c r="U54" s="1"/>
      <c r="V54" s="1"/>
    </row>
    <row r="55" spans="1:22" x14ac:dyDescent="0.35">
      <c r="A55" s="38" t="s">
        <v>80</v>
      </c>
      <c r="B55" s="15"/>
      <c r="C55" s="13"/>
      <c r="D55" s="13"/>
      <c r="E55" s="14"/>
      <c r="F55" s="15"/>
      <c r="G55" s="15"/>
      <c r="H55" s="15"/>
      <c r="I55" s="21"/>
      <c r="J55" s="21"/>
      <c r="K55" s="5"/>
      <c r="L55" s="5"/>
      <c r="M55" s="5"/>
      <c r="P55" s="1"/>
      <c r="Q55" s="1"/>
      <c r="R55" s="1"/>
      <c r="S55" s="1"/>
      <c r="T55" s="1"/>
      <c r="U55" s="1"/>
      <c r="V55" s="1"/>
    </row>
    <row r="56" spans="1:22" x14ac:dyDescent="0.35">
      <c r="A56" s="38" t="s">
        <v>81</v>
      </c>
      <c r="B56" s="15"/>
      <c r="C56" s="13"/>
      <c r="D56" s="13"/>
      <c r="E56" s="14"/>
      <c r="F56" s="15"/>
      <c r="G56" s="15"/>
      <c r="H56" s="15"/>
      <c r="I56" s="21"/>
      <c r="J56" s="21"/>
      <c r="K56" s="5"/>
      <c r="L56" s="5"/>
      <c r="M56" s="5"/>
    </row>
    <row r="57" spans="1:22" x14ac:dyDescent="0.35">
      <c r="A57" s="37" t="s">
        <v>82</v>
      </c>
      <c r="B57" s="18"/>
      <c r="C57" s="19"/>
      <c r="D57" s="19"/>
      <c r="E57" s="20"/>
      <c r="F57" s="15"/>
      <c r="G57" s="15"/>
      <c r="H57" s="15"/>
      <c r="I57" s="21"/>
      <c r="J57" s="21"/>
      <c r="K57" s="5"/>
      <c r="L57" s="5"/>
      <c r="M57" s="5"/>
    </row>
    <row r="58" spans="1:22" x14ac:dyDescent="0.35">
      <c r="A58" s="37" t="s">
        <v>83</v>
      </c>
      <c r="B58" s="18"/>
      <c r="C58" s="19"/>
      <c r="D58" s="19"/>
      <c r="E58" s="20"/>
      <c r="F58" s="15"/>
      <c r="G58" s="15"/>
      <c r="H58" s="15"/>
      <c r="I58" s="21"/>
      <c r="J58" s="21"/>
      <c r="K58" s="5"/>
      <c r="L58" s="5"/>
      <c r="M58" s="5"/>
    </row>
    <row r="59" spans="1:22" x14ac:dyDescent="0.35">
      <c r="A59" s="37" t="s">
        <v>84</v>
      </c>
      <c r="B59" s="18"/>
      <c r="C59" s="19"/>
      <c r="D59" s="19"/>
      <c r="E59" s="20"/>
      <c r="F59" s="15"/>
      <c r="G59" s="15"/>
      <c r="H59" s="15"/>
      <c r="I59" s="21"/>
      <c r="J59" s="21"/>
      <c r="K59" s="5"/>
      <c r="L59" s="5"/>
      <c r="M59" s="5"/>
    </row>
    <row r="60" spans="1:22" x14ac:dyDescent="0.35">
      <c r="A60" s="37"/>
      <c r="B60" s="18"/>
      <c r="C60" s="19"/>
      <c r="D60" s="19"/>
      <c r="E60" s="20"/>
      <c r="F60" s="15"/>
      <c r="G60" s="15"/>
      <c r="H60" s="15"/>
      <c r="I60" s="21"/>
      <c r="J60" s="21"/>
      <c r="K60" s="5"/>
      <c r="L60" s="5"/>
      <c r="M60" s="5"/>
    </row>
    <row r="61" spans="1:22" x14ac:dyDescent="0.35">
      <c r="A61" s="17" t="s">
        <v>85</v>
      </c>
      <c r="B61" s="18"/>
      <c r="C61" s="19"/>
      <c r="D61" s="19"/>
      <c r="E61" s="20"/>
      <c r="F61" s="15"/>
      <c r="G61" s="15"/>
      <c r="H61" s="15"/>
      <c r="I61" s="21"/>
      <c r="J61" s="21"/>
      <c r="K61" s="5"/>
      <c r="L61" s="5"/>
      <c r="M61" s="5"/>
    </row>
    <row r="62" spans="1:22" x14ac:dyDescent="0.35">
      <c r="A62" s="17" t="s">
        <v>86</v>
      </c>
      <c r="B62" s="18"/>
      <c r="C62" s="19"/>
      <c r="D62" s="19"/>
      <c r="E62" s="20"/>
      <c r="F62" s="15"/>
      <c r="G62" s="15"/>
      <c r="H62" s="15"/>
      <c r="I62" s="21"/>
      <c r="J62" s="21"/>
      <c r="K62" s="5"/>
      <c r="L62" s="5"/>
      <c r="M62" s="5"/>
    </row>
    <row r="63" spans="1:22" x14ac:dyDescent="0.35">
      <c r="A63" s="17" t="s">
        <v>87</v>
      </c>
      <c r="B63" s="15" t="s">
        <v>88</v>
      </c>
      <c r="C63" s="13" t="s">
        <v>89</v>
      </c>
      <c r="D63" s="13"/>
      <c r="E63" s="20"/>
      <c r="F63" s="15"/>
      <c r="G63" s="15"/>
      <c r="H63" s="15"/>
      <c r="I63" s="21"/>
      <c r="J63" s="21"/>
      <c r="K63" s="5"/>
      <c r="L63" s="5"/>
      <c r="M63" s="5"/>
    </row>
    <row r="64" spans="1:22" x14ac:dyDescent="0.35">
      <c r="A64" s="17" t="s">
        <v>90</v>
      </c>
      <c r="B64" s="15" t="s">
        <v>91</v>
      </c>
      <c r="C64" s="13" t="s">
        <v>92</v>
      </c>
      <c r="D64" s="13"/>
      <c r="E64" s="20"/>
      <c r="F64" s="15"/>
      <c r="G64" s="15"/>
      <c r="H64" s="15"/>
      <c r="I64" s="21"/>
      <c r="J64" s="21"/>
      <c r="K64" s="5"/>
      <c r="L64" s="5"/>
      <c r="M64" s="5"/>
    </row>
    <row r="65" spans="1:14" ht="15.5" x14ac:dyDescent="0.35">
      <c r="A65" s="10"/>
      <c r="B65" s="10"/>
      <c r="C65" s="10"/>
      <c r="D65" s="10"/>
      <c r="E65" s="10"/>
      <c r="F65" s="10"/>
      <c r="G65" s="10"/>
      <c r="H65" s="10"/>
      <c r="I65" s="10"/>
      <c r="J65" s="10"/>
      <c r="K65" s="5"/>
      <c r="L65" s="5"/>
      <c r="M65" s="5"/>
      <c r="N65" s="5"/>
    </row>
    <row r="66" spans="1:14" ht="15.5" x14ac:dyDescent="0.35">
      <c r="A66" s="9"/>
      <c r="B66" s="9"/>
      <c r="C66" s="9"/>
      <c r="D66" s="9"/>
      <c r="E66" s="9"/>
      <c r="F66" s="9"/>
      <c r="G66" s="9"/>
      <c r="H66" s="9"/>
      <c r="I66" s="10"/>
      <c r="J66" s="21"/>
      <c r="K66" s="5"/>
      <c r="L66" s="5"/>
      <c r="M66" s="5"/>
      <c r="N66" s="5"/>
    </row>
    <row r="67" spans="1:14" x14ac:dyDescent="0.35">
      <c r="A67" s="35"/>
      <c r="B67" s="35"/>
      <c r="C67" s="35"/>
      <c r="D67" s="35"/>
      <c r="E67" s="35"/>
      <c r="F67" s="35"/>
      <c r="G67" s="35"/>
      <c r="H67" s="35"/>
      <c r="I67" s="35"/>
      <c r="J67" s="35"/>
      <c r="K67" s="5"/>
      <c r="L67" s="5"/>
      <c r="M67" s="5"/>
      <c r="N67" s="5"/>
    </row>
    <row r="68" spans="1:14" x14ac:dyDescent="0.35">
      <c r="A68" s="35"/>
      <c r="B68" s="35"/>
      <c r="C68" s="35"/>
      <c r="D68" s="35"/>
      <c r="E68" s="35"/>
      <c r="F68" s="35"/>
      <c r="G68" s="35"/>
      <c r="H68" s="35"/>
      <c r="I68" s="35"/>
      <c r="J68" s="35"/>
      <c r="K68" s="5"/>
      <c r="L68" s="5"/>
      <c r="M68" s="5"/>
      <c r="N68" s="5"/>
    </row>
    <row r="69" spans="1:14" x14ac:dyDescent="0.35">
      <c r="A69" s="35"/>
      <c r="B69" s="35"/>
      <c r="C69" s="35"/>
      <c r="D69" s="35"/>
      <c r="E69" s="35"/>
      <c r="F69" s="35"/>
      <c r="G69" s="35"/>
      <c r="H69" s="35"/>
      <c r="I69" s="35"/>
      <c r="J69" s="35"/>
      <c r="K69" s="5"/>
      <c r="L69" s="5"/>
      <c r="M69" s="5"/>
      <c r="N69" s="5"/>
    </row>
    <row r="70" spans="1:14" x14ac:dyDescent="0.35">
      <c r="A70" s="35"/>
      <c r="B70" s="35"/>
      <c r="C70" s="35"/>
      <c r="D70" s="35"/>
      <c r="E70" s="35"/>
      <c r="F70" s="35"/>
      <c r="G70" s="35"/>
      <c r="H70" s="35"/>
      <c r="I70" s="35"/>
      <c r="J70" s="35"/>
      <c r="K70" s="5"/>
      <c r="L70" s="5"/>
      <c r="M70" s="5"/>
      <c r="N70" s="5"/>
    </row>
    <row r="71" spans="1:14" x14ac:dyDescent="0.35">
      <c r="A71" s="35"/>
      <c r="B71" s="35"/>
      <c r="C71" s="35"/>
      <c r="D71" s="35"/>
      <c r="E71" s="35"/>
      <c r="F71" s="35"/>
      <c r="G71" s="35"/>
      <c r="H71" s="35"/>
      <c r="I71" s="35"/>
      <c r="J71" s="35"/>
      <c r="K71" s="5"/>
      <c r="L71" s="5"/>
      <c r="M71" s="5"/>
      <c r="N71" s="5"/>
    </row>
    <row r="72" spans="1:14" x14ac:dyDescent="0.35">
      <c r="A72" s="5"/>
      <c r="B72" s="5"/>
      <c r="C72" s="5"/>
      <c r="D72" s="5"/>
      <c r="E72" s="5"/>
      <c r="F72" s="5"/>
      <c r="G72" s="5"/>
      <c r="H72" s="5"/>
      <c r="I72" s="5"/>
      <c r="J72" s="5"/>
      <c r="K72" s="5"/>
      <c r="L72" s="5"/>
      <c r="M72" s="5"/>
      <c r="N72" s="5"/>
    </row>
    <row r="73" spans="1:14" x14ac:dyDescent="0.35">
      <c r="A73" s="5"/>
      <c r="B73" s="5"/>
      <c r="C73" s="5"/>
      <c r="D73" s="5"/>
      <c r="E73" s="5"/>
      <c r="F73" s="5"/>
      <c r="G73" s="5"/>
      <c r="H73" s="5"/>
      <c r="I73" s="5"/>
      <c r="J73" s="5"/>
      <c r="K73" s="5"/>
      <c r="L73" s="5"/>
      <c r="M73" s="5"/>
      <c r="N73" s="5"/>
    </row>
    <row r="74" spans="1:14" x14ac:dyDescent="0.35">
      <c r="A74" s="5"/>
      <c r="B74" s="5"/>
      <c r="C74" s="5"/>
      <c r="D74" s="5"/>
      <c r="E74" s="5"/>
      <c r="F74" s="5"/>
      <c r="G74" s="5"/>
      <c r="H74" s="5"/>
      <c r="I74" s="5"/>
      <c r="J74" s="5"/>
      <c r="K74" s="5"/>
      <c r="L74" s="5"/>
      <c r="M74" s="5"/>
      <c r="N74" s="5"/>
    </row>
    <row r="75" spans="1:14" x14ac:dyDescent="0.35">
      <c r="A75" s="5"/>
      <c r="B75" s="5"/>
      <c r="C75" s="5"/>
      <c r="D75" s="5"/>
      <c r="E75" s="5"/>
      <c r="F75" s="5"/>
      <c r="G75" s="5"/>
      <c r="H75" s="5"/>
      <c r="I75" s="5"/>
      <c r="J75" s="5"/>
      <c r="K75" s="5"/>
      <c r="L75" s="5"/>
      <c r="M75" s="5"/>
      <c r="N75" s="5"/>
    </row>
    <row r="76" spans="1:14" x14ac:dyDescent="0.35">
      <c r="A76" s="5"/>
      <c r="B76" s="5"/>
      <c r="C76" s="5"/>
      <c r="D76" s="5"/>
      <c r="E76" s="5"/>
      <c r="F76" s="5"/>
      <c r="G76" s="5"/>
      <c r="H76" s="5"/>
      <c r="I76" s="5"/>
      <c r="J76" s="5"/>
      <c r="K76" s="5"/>
      <c r="L76" s="5"/>
      <c r="M76" s="5"/>
      <c r="N76" s="5"/>
    </row>
    <row r="77" spans="1:14" x14ac:dyDescent="0.35">
      <c r="A77" s="5"/>
      <c r="B77" s="5"/>
      <c r="C77" s="5"/>
      <c r="D77" s="5"/>
      <c r="E77" s="5"/>
      <c r="F77" s="5"/>
      <c r="G77" s="5"/>
      <c r="H77" s="5"/>
      <c r="I77" s="5"/>
      <c r="J77" s="5"/>
      <c r="K77" s="5"/>
      <c r="L77" s="5"/>
      <c r="M77" s="5"/>
      <c r="N77" s="5"/>
    </row>
  </sheetData>
  <sortState xmlns:xlrd2="http://schemas.microsoft.com/office/spreadsheetml/2017/richdata2" ref="L8:N24">
    <sortCondition ref="M8:M2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SharedWithUsers xmlns="1a19683c-76a0-4dc6-8eb3-cbfa08bd28e1">
      <UserInfo>
        <DisplayName>Ineke Burgering</DisplayName>
        <AccountId>109</AccountId>
        <AccountType/>
      </UserInfo>
      <UserInfo>
        <DisplayName>Mariose Huits</DisplayName>
        <AccountId>24</AccountId>
        <AccountType/>
      </UserInfo>
      <UserInfo>
        <DisplayName>Patricia van  Amstel - Schuurman</DisplayName>
        <AccountId>281</AccountId>
        <AccountType/>
      </UserInfo>
    </SharedWithUsers>
    <lcf76f155ced4ddcb4097134ff3c332f xmlns="181e3e6d-c9ab-4d1e-8b79-87c484a5620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9D6E3AEF1E6DB4FB648FDDA41278589" ma:contentTypeVersion="19" ma:contentTypeDescription="Een nieuw document maken." ma:contentTypeScope="" ma:versionID="681ca89558360d25131c10f8f5bd0ca8">
  <xsd:schema xmlns:xsd="http://www.w3.org/2001/XMLSchema" xmlns:xs="http://www.w3.org/2001/XMLSchema" xmlns:p="http://schemas.microsoft.com/office/2006/metadata/properties" xmlns:ns1="http://schemas.microsoft.com/sharepoint/v3" xmlns:ns2="181e3e6d-c9ab-4d1e-8b79-87c484a5620f" xmlns:ns3="1a19683c-76a0-4dc6-8eb3-cbfa08bd28e1" targetNamespace="http://schemas.microsoft.com/office/2006/metadata/properties" ma:root="true" ma:fieldsID="755f58911e730b1f99e04d34e01a1b58" ns1:_="" ns2:_="" ns3:_="">
    <xsd:import namespace="http://schemas.microsoft.com/sharepoint/v3"/>
    <xsd:import namespace="181e3e6d-c9ab-4d1e-8b79-87c484a5620f"/>
    <xsd:import namespace="1a19683c-76a0-4dc6-8eb3-cbfa08bd28e1"/>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DateTaken" minOccurs="0"/>
                <xsd:element ref="ns2:MediaServiceAutoTags" minOccurs="0"/>
                <xsd:element ref="ns2:MediaServiceLocation" minOccurs="0"/>
                <xsd:element ref="ns3:SharedWithUsers" minOccurs="0"/>
                <xsd:element ref="ns3:SharedWithDetails" minOccurs="0"/>
                <xsd:element ref="ns2:MediaServiceOCR" minOccurs="0"/>
                <xsd:element ref="ns2:MediaServiceEventHashCode" minOccurs="0"/>
                <xsd:element ref="ns2:MediaServiceGenerationTime" minOccurs="0"/>
                <xsd:element ref="ns2:MediaServiceAutoKeyPoints" minOccurs="0"/>
                <xsd:element ref="ns2:MediaServiceKeyPoints" minOccurs="0"/>
                <xsd:element ref="ns2:MediaLengthInSeconds" minOccurs="0"/>
                <xsd:element ref="ns2:lcf76f155ced4ddcb4097134ff3c332f"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Begindatum van de planning" ma:description="Geplande begindatum is een sitekolom die door de publicatiefunctie gemaakt wordt. Het wordt gebruikt om een specifieke datum en tijd op te geven waarop de pagina voor het eerst verschijnt voor sitebezoekers." ma:hidden="true" ma:internalName="PublishingStartDate">
      <xsd:simpleType>
        <xsd:restriction base="dms:Unknown"/>
      </xsd:simpleType>
    </xsd:element>
    <xsd:element name="PublishingExpirationDate" ma:index="9" nillable="true" ma:displayName="Einddatum van de planning" ma:description="Geplande einddatum is een sitekolom die door de publicatiefunctie gemaakt wordt. Het wordt gebruikt om een specifieke datum en tijd op te geven waarop de pagina niet langer verschijnt voor sitebezoeke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81e3e6d-c9ab-4d1e-8b79-87c484a5620f"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Afbeeldingtags" ma:readOnly="false" ma:fieldId="{5cf76f15-5ced-4ddc-b409-7134ff3c332f}" ma:taxonomyMulti="true" ma:sspId="97930d97-a13f-4334-bcfc-44a4953a37fd" ma:termSetId="09814cd3-568e-fe90-9814-8d621ff8fb84" ma:anchorId="fba54fb3-c3e1-fe81-a776-ca4b69148c4d" ma:open="true" ma:isKeyword="false">
      <xsd:complexType>
        <xsd:sequence>
          <xsd:element ref="pc:Terms" minOccurs="0" maxOccurs="1"/>
        </xsd:sequence>
      </xsd:complex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19683c-76a0-4dc6-8eb3-cbfa08bd28e1" elementFormDefault="qualified">
    <xsd:import namespace="http://schemas.microsoft.com/office/2006/documentManagement/types"/>
    <xsd:import namespace="http://schemas.microsoft.com/office/infopath/2007/PartnerControls"/>
    <xsd:element name="SharedWithUsers" ma:index="15"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CC3F00-70F8-43C5-B899-D57EB9FA78AC}">
  <ds:schemaRefs>
    <ds:schemaRef ds:uri="http://schemas.microsoft.com/office/2006/metadata/properties"/>
    <ds:schemaRef ds:uri="http://schemas.microsoft.com/office/infopath/2007/PartnerControls"/>
    <ds:schemaRef ds:uri="http://schemas.microsoft.com/sharepoint/v3"/>
    <ds:schemaRef ds:uri="1a19683c-76a0-4dc6-8eb3-cbfa08bd28e1"/>
    <ds:schemaRef ds:uri="181e3e6d-c9ab-4d1e-8b79-87c484a5620f"/>
  </ds:schemaRefs>
</ds:datastoreItem>
</file>

<file path=customXml/itemProps2.xml><?xml version="1.0" encoding="utf-8"?>
<ds:datastoreItem xmlns:ds="http://schemas.openxmlformats.org/officeDocument/2006/customXml" ds:itemID="{9A12A995-136B-43D3-89E2-7FBF5B9644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81e3e6d-c9ab-4d1e-8b79-87c484a5620f"/>
    <ds:schemaRef ds:uri="1a19683c-76a0-4dc6-8eb3-cbfa08bd28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A63CA81-13A9-44CD-9817-8341D1FBFD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Gebruiker</dc:creator>
  <cp:keywords/>
  <dc:description/>
  <cp:lastModifiedBy>Emile Goossens</cp:lastModifiedBy>
  <cp:revision/>
  <dcterms:created xsi:type="dcterms:W3CDTF">2019-02-13T07:33:51Z</dcterms:created>
  <dcterms:modified xsi:type="dcterms:W3CDTF">2026-06-11T07:35:13Z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0x010100A9D6E3AEF1E6DB4FB648FDDA41278589</vt:lpwstr>
  </property>
  <property fmtid="{D5CDD505-2E9C-101B-9397-08002B2CF9AE}" pid="3" name="AuthorIds_UIVersion_512">
    <vt:lpwstr>48</vt:lpwstr>
  </property>
  <property fmtid="{D5CDD505-2E9C-101B-9397-08002B2CF9AE}" pid="4" name="Themas">
    <vt:lpwstr/>
  </property>
  <property fmtid="{D5CDD505-2E9C-101B-9397-08002B2CF9AE}" pid="5" name="b28efbd2c3c64e6b9602d2695500b4fa">
    <vt:lpwstr/>
  </property>
  <property fmtid="{D5CDD505-2E9C-101B-9397-08002B2CF9AE}" pid="6" name="p2a5124cc52c4a2f8ebc11fef50fed0e">
    <vt:lpwstr/>
  </property>
  <property fmtid="{D5CDD505-2E9C-101B-9397-08002B2CF9AE}" pid="7" name="Schooldocumenttype">
    <vt:lpwstr/>
  </property>
  <property fmtid="{D5CDD505-2E9C-101B-9397-08002B2CF9AE}" pid="8" name="od851464fc7f46e8a4bdfdc14dd01eac">
    <vt:lpwstr>Barbaraschool|040bc518-e092-4283-a67d-5c23e3545bb3</vt:lpwstr>
  </property>
  <property fmtid="{D5CDD505-2E9C-101B-9397-08002B2CF9AE}" pid="9" name="Organen">
    <vt:lpwstr/>
  </property>
  <property fmtid="{D5CDD505-2E9C-101B-9397-08002B2CF9AE}" pid="10" name="TaxCatchAll">
    <vt:lpwstr>1;#Barbaraschool|040bc518-e092-4283-a67d-5c23e3545bb3</vt:lpwstr>
  </property>
  <property fmtid="{D5CDD505-2E9C-101B-9397-08002B2CF9AE}" pid="11" name="Scholen">
    <vt:lpwstr>1;#Barbaraschool|040bc518-e092-4283-a67d-5c23e3545bb3</vt:lpwstr>
  </property>
  <property fmtid="{D5CDD505-2E9C-101B-9397-08002B2CF9AE}" pid="12" name="g02ed73d91234c6cb9071f75733c0fb9">
    <vt:lpwstr/>
  </property>
  <property fmtid="{D5CDD505-2E9C-101B-9397-08002B2CF9AE}" pid="13" name="mfeb0dfc8b29456a901b8419dcb1ed37">
    <vt:lpwstr/>
  </property>
  <property fmtid="{D5CDD505-2E9C-101B-9397-08002B2CF9AE}" pid="14" name="fa79acd49223493792e80120a10a8cd0">
    <vt:lpwstr/>
  </property>
  <property fmtid="{D5CDD505-2E9C-101B-9397-08002B2CF9AE}" pid="15" name="abb6e798af34489f865411e2d10c627f">
    <vt:lpwstr/>
  </property>
  <property fmtid="{D5CDD505-2E9C-101B-9397-08002B2CF9AE}" pid="16" name="Beleid">
    <vt:lpwstr/>
  </property>
  <property fmtid="{D5CDD505-2E9C-101B-9397-08002B2CF9AE}" pid="17" name="Groepen">
    <vt:lpwstr/>
  </property>
  <property fmtid="{D5CDD505-2E9C-101B-9397-08002B2CF9AE}" pid="18" name="Tags">
    <vt:lpwstr/>
  </property>
  <property fmtid="{D5CDD505-2E9C-101B-9397-08002B2CF9AE}" pid="19" name="MediaServiceImageTags">
    <vt:lpwstr/>
  </property>
</Properties>
</file>